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Silva\Desktop\Today(21_09_2019)(6)\MEChem_Page(5)\Material_for_Posts\"/>
    </mc:Choice>
  </mc:AlternateContent>
  <xr:revisionPtr revIDLastSave="0" documentId="13_ncr:1_{5616898B-3541-4413-A9AD-AA05D540945E}" xr6:coauthVersionLast="45" xr6:coauthVersionMax="45" xr10:uidLastSave="{00000000-0000-0000-0000-000000000000}"/>
  <bookViews>
    <workbookView xWindow="-120" yWindow="-120" windowWidth="29040" windowHeight="15840" xr2:uid="{222831C2-5BF0-4E8A-AC7C-28D711EC4BCB}"/>
  </bookViews>
  <sheets>
    <sheet name="SigFig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I12" i="1" s="1"/>
  <c r="M12" i="1" s="1"/>
  <c r="K13" i="1"/>
  <c r="J13" i="1" s="1"/>
  <c r="K14" i="1"/>
  <c r="I14" i="1" s="1"/>
  <c r="M14" i="1" s="1"/>
  <c r="H15" i="1"/>
  <c r="I15" i="1"/>
  <c r="J15" i="1"/>
  <c r="K15" i="1"/>
  <c r="L15" i="1"/>
  <c r="M15" i="1"/>
  <c r="N15" i="1"/>
  <c r="O15" i="1"/>
  <c r="P15" i="1"/>
  <c r="Q15" i="1"/>
  <c r="H16" i="1"/>
  <c r="I16" i="1"/>
  <c r="J16" i="1"/>
  <c r="K16" i="1"/>
  <c r="L16" i="1"/>
  <c r="M16" i="1"/>
  <c r="N16" i="1"/>
  <c r="O16" i="1"/>
  <c r="P16" i="1"/>
  <c r="Q16" i="1"/>
  <c r="H17" i="1"/>
  <c r="I17" i="1"/>
  <c r="J17" i="1"/>
  <c r="K17" i="1"/>
  <c r="L17" i="1"/>
  <c r="M17" i="1"/>
  <c r="N17" i="1"/>
  <c r="O17" i="1"/>
  <c r="P17" i="1"/>
  <c r="Q17" i="1"/>
  <c r="H18" i="1"/>
  <c r="I18" i="1"/>
  <c r="J18" i="1"/>
  <c r="K18" i="1"/>
  <c r="L18" i="1"/>
  <c r="M18" i="1"/>
  <c r="N18" i="1"/>
  <c r="O18" i="1"/>
  <c r="P18" i="1"/>
  <c r="Q18" i="1"/>
  <c r="H19" i="1"/>
  <c r="I19" i="1"/>
  <c r="J19" i="1"/>
  <c r="K19" i="1"/>
  <c r="L19" i="1"/>
  <c r="M19" i="1"/>
  <c r="N19" i="1"/>
  <c r="O19" i="1"/>
  <c r="P19" i="1"/>
  <c r="Q19" i="1"/>
  <c r="H20" i="1"/>
  <c r="I20" i="1"/>
  <c r="J20" i="1"/>
  <c r="K20" i="1"/>
  <c r="L20" i="1"/>
  <c r="M20" i="1"/>
  <c r="N20" i="1"/>
  <c r="O20" i="1"/>
  <c r="P20" i="1"/>
  <c r="Q20" i="1"/>
  <c r="H21" i="1"/>
  <c r="I21" i="1"/>
  <c r="J21" i="1"/>
  <c r="K21" i="1"/>
  <c r="L21" i="1"/>
  <c r="M21" i="1"/>
  <c r="N21" i="1"/>
  <c r="O21" i="1"/>
  <c r="P21" i="1"/>
  <c r="Q21" i="1"/>
  <c r="H22" i="1"/>
  <c r="I22" i="1"/>
  <c r="J22" i="1"/>
  <c r="K22" i="1"/>
  <c r="L22" i="1"/>
  <c r="M22" i="1"/>
  <c r="N22" i="1"/>
  <c r="O22" i="1"/>
  <c r="P22" i="1"/>
  <c r="Q22" i="1"/>
  <c r="H23" i="1"/>
  <c r="I23" i="1"/>
  <c r="J23" i="1"/>
  <c r="K23" i="1"/>
  <c r="L23" i="1"/>
  <c r="M23" i="1"/>
  <c r="N23" i="1"/>
  <c r="O23" i="1"/>
  <c r="P23" i="1"/>
  <c r="Q23" i="1"/>
  <c r="H24" i="1"/>
  <c r="I24" i="1"/>
  <c r="J24" i="1"/>
  <c r="K24" i="1"/>
  <c r="L24" i="1"/>
  <c r="M24" i="1"/>
  <c r="N24" i="1"/>
  <c r="O24" i="1"/>
  <c r="P24" i="1"/>
  <c r="Q24" i="1"/>
  <c r="H25" i="1"/>
  <c r="I25" i="1"/>
  <c r="J25" i="1"/>
  <c r="K25" i="1"/>
  <c r="L25" i="1"/>
  <c r="M25" i="1"/>
  <c r="N25" i="1"/>
  <c r="O25" i="1"/>
  <c r="P25" i="1"/>
  <c r="Q25" i="1"/>
  <c r="K11" i="1"/>
  <c r="J11" i="1" s="1"/>
  <c r="H11" i="1" s="1"/>
  <c r="L11" i="1" s="1"/>
  <c r="E15" i="1"/>
  <c r="E16" i="1"/>
  <c r="E17" i="1"/>
  <c r="E18" i="1"/>
  <c r="E19" i="1"/>
  <c r="E20" i="1"/>
  <c r="E21" i="1"/>
  <c r="E22" i="1"/>
  <c r="E23" i="1"/>
  <c r="E24" i="1"/>
  <c r="E25" i="1"/>
  <c r="I13" i="1" l="1"/>
  <c r="M13" i="1" s="1"/>
  <c r="O13" i="1" s="1"/>
  <c r="Q13" i="1" s="1"/>
  <c r="N11" i="1"/>
  <c r="H13" i="1"/>
  <c r="L13" i="1" s="1"/>
  <c r="P13" i="1" s="1"/>
  <c r="O12" i="1"/>
  <c r="Q12" i="1" s="1"/>
  <c r="O14" i="1"/>
  <c r="Q14" i="1" s="1"/>
  <c r="J14" i="1"/>
  <c r="J12" i="1"/>
  <c r="I11" i="1"/>
  <c r="M11" i="1" s="1"/>
  <c r="E13" i="1" l="1"/>
  <c r="Q11" i="1"/>
  <c r="O11" i="1"/>
  <c r="P11" i="1"/>
  <c r="H12" i="1"/>
  <c r="L12" i="1" s="1"/>
  <c r="P12" i="1" s="1"/>
  <c r="E12" i="1" s="1"/>
  <c r="H14" i="1"/>
  <c r="L14" i="1" s="1"/>
  <c r="N13" i="1"/>
  <c r="N12" i="1" l="1"/>
  <c r="N14" i="1"/>
  <c r="P14" i="1" s="1"/>
  <c r="E14" i="1" s="1"/>
  <c r="E11" i="1" l="1"/>
</calcChain>
</file>

<file path=xl/sharedStrings.xml><?xml version="1.0" encoding="utf-8"?>
<sst xmlns="http://schemas.openxmlformats.org/spreadsheetml/2006/main" count="42" uniqueCount="22">
  <si>
    <t>Units</t>
  </si>
  <si>
    <t>mg/kg</t>
  </si>
  <si>
    <t>q</t>
  </si>
  <si>
    <t>Fase1 (First rounded values)</t>
  </si>
  <si>
    <t>Fase2 (Ref. decimal places)</t>
  </si>
  <si>
    <t>Fase3 (Decimal places at Fase1)</t>
  </si>
  <si>
    <t>Fase4 (Add needed zeros)</t>
  </si>
  <si>
    <t>Fase5 (Add "." or ",")</t>
  </si>
  <si>
    <r>
      <t xml:space="preserve">Measured value, </t>
    </r>
    <r>
      <rPr>
        <b/>
        <i/>
        <sz val="11"/>
        <color theme="1"/>
        <rFont val="Calibri"/>
        <family val="2"/>
        <scheme val="minor"/>
      </rPr>
      <t>q</t>
    </r>
  </si>
  <si>
    <t>Scope:</t>
  </si>
  <si>
    <t>- Applicable to "." or "," as decimal places separator.</t>
  </si>
  <si>
    <r>
      <t xml:space="preserve">Rounded </t>
    </r>
    <r>
      <rPr>
        <i/>
        <sz val="11"/>
        <color theme="1"/>
        <rFont val="Calibri"/>
        <family val="2"/>
        <scheme val="minor"/>
      </rPr>
      <t>q</t>
    </r>
  </si>
  <si>
    <r>
      <t xml:space="preserve">Rounded 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</si>
  <si>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</t>
    </r>
  </si>
  <si>
    <t>- MS Excel rounding rules are considered.</t>
  </si>
  <si>
    <r>
      <t xml:space="preserve">Expanded uncertainty, </t>
    </r>
    <r>
      <rPr>
        <b/>
        <i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q</t>
    </r>
    <r>
      <rPr>
        <b/>
        <sz val="11"/>
        <color theme="1"/>
        <rFont val="Calibri"/>
        <family val="2"/>
        <scheme val="minor"/>
      </rPr>
      <t>)</t>
    </r>
  </si>
  <si>
    <t>(protected without password)</t>
  </si>
  <si>
    <t>Result:</t>
  </si>
  <si>
    <r>
      <t xml:space="preserve">- Applicable to 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) &lt; 9 or 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) &lt; 9.9 if one or two significant digits of 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) are reported. </t>
    </r>
  </si>
  <si>
    <r>
      <t xml:space="preserve">Number of significant digits of 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):</t>
    </r>
  </si>
  <si>
    <r>
      <t>(</t>
    </r>
    <r>
      <rPr>
        <i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) - Expanded uncertainty of the measured value, 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, for a defined confidence level)</t>
    </r>
  </si>
  <si>
    <t>Valid for most scenarious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</si>
</sst>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8B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quotePrefix="1" applyFont="1" applyProtection="1"/>
    <xf numFmtId="0" fontId="0" fillId="0" borderId="0" xfId="0" applyFont="1" applyAlignment="1" applyProtection="1">
      <alignment horizontal="right"/>
    </xf>
    <xf numFmtId="0" fontId="1" fillId="3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0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 wrapText="1"/>
    </xf>
    <xf numFmtId="0" fontId="0" fillId="4" borderId="4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F4AD-6ED2-49E7-B334-A0A1179AFB7A}">
  <dimension ref="B1:Q26"/>
  <sheetViews>
    <sheetView tabSelected="1" zoomScaleNormal="100" workbookViewId="0">
      <selection activeCell="F29" sqref="F29"/>
    </sheetView>
  </sheetViews>
  <sheetFormatPr defaultRowHeight="15" x14ac:dyDescent="0.25"/>
  <cols>
    <col min="1" max="1" width="9.140625" style="1"/>
    <col min="2" max="2" width="11.85546875" style="1" customWidth="1"/>
    <col min="3" max="3" width="16.85546875" style="1" customWidth="1"/>
    <col min="4" max="4" width="9.140625" style="1"/>
    <col min="5" max="5" width="33.42578125" style="1" customWidth="1"/>
    <col min="6" max="6" width="39.140625" style="1" customWidth="1"/>
    <col min="7" max="7" width="21.7109375" style="1" customWidth="1"/>
    <col min="8" max="17" width="10.7109375" style="1" customWidth="1"/>
    <col min="18" max="16384" width="9.140625" style="1"/>
  </cols>
  <sheetData>
    <row r="1" spans="2:17" x14ac:dyDescent="0.25">
      <c r="F1" s="2" t="s">
        <v>16</v>
      </c>
    </row>
    <row r="3" spans="2:17" x14ac:dyDescent="0.25">
      <c r="B3" s="3" t="s">
        <v>9</v>
      </c>
    </row>
    <row r="4" spans="2:17" x14ac:dyDescent="0.25">
      <c r="B4" s="4" t="s">
        <v>10</v>
      </c>
    </row>
    <row r="5" spans="2:17" x14ac:dyDescent="0.25">
      <c r="B5" s="4" t="s">
        <v>18</v>
      </c>
    </row>
    <row r="6" spans="2:17" x14ac:dyDescent="0.25">
      <c r="B6" s="4" t="s">
        <v>14</v>
      </c>
    </row>
    <row r="8" spans="2:17" x14ac:dyDescent="0.25">
      <c r="C8" s="5" t="s">
        <v>19</v>
      </c>
      <c r="D8" s="12">
        <v>2</v>
      </c>
      <c r="E8" s="1" t="s">
        <v>20</v>
      </c>
    </row>
    <row r="9" spans="2:17" ht="32.25" customHeight="1" x14ac:dyDescent="0.25">
      <c r="H9" s="13" t="s">
        <v>3</v>
      </c>
      <c r="I9" s="14"/>
      <c r="J9" s="13" t="s">
        <v>4</v>
      </c>
      <c r="K9" s="14"/>
      <c r="L9" s="13" t="s">
        <v>5</v>
      </c>
      <c r="M9" s="14"/>
      <c r="N9" s="13" t="s">
        <v>6</v>
      </c>
      <c r="O9" s="14"/>
      <c r="P9" s="13" t="s">
        <v>7</v>
      </c>
      <c r="Q9" s="14"/>
    </row>
    <row r="10" spans="2:17" ht="30" x14ac:dyDescent="0.25">
      <c r="B10" s="6" t="s">
        <v>8</v>
      </c>
      <c r="C10" s="6" t="s">
        <v>15</v>
      </c>
      <c r="D10" s="7" t="s">
        <v>0</v>
      </c>
      <c r="E10" s="7" t="s">
        <v>17</v>
      </c>
      <c r="H10" s="8" t="s">
        <v>11</v>
      </c>
      <c r="I10" s="8" t="s">
        <v>12</v>
      </c>
      <c r="J10" s="9" t="s">
        <v>2</v>
      </c>
      <c r="K10" s="10" t="s">
        <v>13</v>
      </c>
      <c r="L10" s="9" t="s">
        <v>2</v>
      </c>
      <c r="M10" s="10" t="s">
        <v>13</v>
      </c>
      <c r="N10" s="9" t="s">
        <v>2</v>
      </c>
      <c r="O10" s="10" t="s">
        <v>13</v>
      </c>
      <c r="P10" s="9" t="s">
        <v>2</v>
      </c>
      <c r="Q10" s="10" t="s">
        <v>13</v>
      </c>
    </row>
    <row r="11" spans="2:17" x14ac:dyDescent="0.25">
      <c r="B11" s="11">
        <v>0.02</v>
      </c>
      <c r="C11" s="11">
        <v>1.2340000000000001E-3</v>
      </c>
      <c r="D11" s="11" t="s">
        <v>1</v>
      </c>
      <c r="E11" s="15" t="str">
        <f>IF(COUNT(B11:C11)=0,"-",IF(C11&gt;9.9,"Not applicable","("&amp;P11&amp;" ± "&amp;Q11&amp;") "&amp;D11))</f>
        <v>(0.0200 ± 0.0012) mg/kg</v>
      </c>
      <c r="H11" s="8">
        <f>IF(COUNT(B11:C11)=0,"-",ROUND(B11,J11))</f>
        <v>0.02</v>
      </c>
      <c r="I11" s="8">
        <f>IF(COUNT(B11:C11)=0,"-",ROUND(C11,K11))</f>
        <v>1.1999999999999999E-3</v>
      </c>
      <c r="J11" s="10">
        <f>IF(COUNT(B11:C11)=0,"-",K11)</f>
        <v>4</v>
      </c>
      <c r="K11" s="10">
        <f>IF(COUNT(B11:C11)=0,"-",IF(INT(LOG(C11))=LOG(C11),IF(INT((LOG(C11)-$D$8)*-1)-1&lt;0,0,INT((LOG(C11)-$D$8)*-1)-1),IF(INT((LOG(C11)-$D$8)*-1)&lt;0,0,INT((LOG(C11)-$D$8)*-1))))</f>
        <v>4</v>
      </c>
      <c r="L11" s="10">
        <f>IF(COUNT(B11:C11)=0,"-",IFERROR(LEN(MID(H11,FIND(".",H11,1)-1,99))-2,0)+IFERROR(LEN(MID(H11,FIND(",",H11,1)-1,99))-2,0))</f>
        <v>2</v>
      </c>
      <c r="M11" s="10">
        <f>IF(COUNT(B11:C11)=0,"-",IFERROR(LEN(MID(I11,FIND(".",I11,1)-1,99))-2,0)+IFERROR(LEN(MID(I11,FIND(",",I11,1)-1,99))-2,0))</f>
        <v>4</v>
      </c>
      <c r="N11" s="10" t="str">
        <f>IF(COUNT(B11:C11)=0,"-",IF(OR(J11-L11=0,L11=0),H11,IF(J11-L11=1,H11&amp;0,IF(J11-L11=2,H11&amp;"00",IF(J11-L11=3,H11&amp;"000",IF(J11-L11=4,H11&amp;"0000",IF(J11-L11=5,H11&amp;"00000",IF(J11-L11=6,H11&amp;"000000",IF(J11-L11=7,H11&amp;"0000000",IF(J11-L11=8,H11&amp;"00000000",IF(J11-L11=9,H11&amp;"000000000",IF(J11-L11=10,H11&amp;"0000000000","Add more than ten zeros"))))))))))))</f>
        <v>0.0200</v>
      </c>
      <c r="O11" s="10">
        <f>IF(COUNT(B11:C11)=0,"-",IF(K11-M11=0,I11,IF(K11-M11=1,I11&amp;0,IF(K11-M11=2,I11&amp;"00",IF(K11-M11=3,I11&amp;"000",IF(K11-M11=4,I11&amp;"0000",IF(K11-M11=5,I11&amp;"00000",IF(K11-M11=6,I11&amp;"000000",IF(K11-M11=7,I11&amp;"0000000",IF(K11-M11=8,I11&amp;"00000000",IF(K11-M11=9,I11&amp;"000000000",IF(K11-M11=10,I11&amp;"0000000000","Add more than ten zeros"))))))))))))</f>
        <v>1.1999999999999999E-3</v>
      </c>
      <c r="P11" s="10" t="str">
        <f>IF(COUNT(B11:C11)=0,"-",IF(AND(J11=K11,K11=L11,L11=M11),H11,IF(AND(L11=0,J11&gt;0),H11&amp;IFERROR(IF(FIND(".",B11/10000000000,1)&lt;10000000000,".",","),",")&amp;(IF(J11-L11=1,"0",IF(J11-L11=2,"00",IF(J11-L11=3,"000",IF(J11-L11=4,"0000",IF(J11-L11=5,"00000","Add more zeros")))))),N11)))</f>
        <v>0.0200</v>
      </c>
      <c r="Q11" s="10">
        <f>IF(COUNT(B11:C11)=0,"-",IF(AND(M11=0,K11&gt;0),I11&amp;IFERROR(IF(FIND(".",C11/10000000000,1)&lt;10000000000,".",","),",")&amp;IF(K11-M11=1,0,IF(K11-M11=2,0,IF(K11-M11=3,0,IF(K11-M11=4,0,IF(K11-M11=5,0,"Add more zeros"))))),O11))</f>
        <v>1.1999999999999999E-3</v>
      </c>
    </row>
    <row r="12" spans="2:17" x14ac:dyDescent="0.25">
      <c r="B12" s="11">
        <v>2.3449999999999999E-2</v>
      </c>
      <c r="C12" s="11">
        <v>6.7889999999999999E-3</v>
      </c>
      <c r="D12" s="11" t="s">
        <v>1</v>
      </c>
      <c r="E12" s="15" t="str">
        <f t="shared" ref="E12:E25" si="0">IF(COUNT(B12:C12)=0,"-",IF(C12&gt;9.9,"Not applicable","("&amp;P12&amp;" ± "&amp;Q12&amp;") "&amp;D12))</f>
        <v>(0.0235 ± 0.0068) mg/kg</v>
      </c>
      <c r="H12" s="8">
        <f t="shared" ref="H12:H25" si="1">IF(COUNT(B12:C12)=0,"-",ROUND(B12,J12))</f>
        <v>2.35E-2</v>
      </c>
      <c r="I12" s="8">
        <f t="shared" ref="I12:I25" si="2">IF(COUNT(B12:C12)=0,"-",ROUND(C12,K12))</f>
        <v>6.7999999999999996E-3</v>
      </c>
      <c r="J12" s="10">
        <f t="shared" ref="J12:J25" si="3">IF(COUNT(B12:C12)=0,"-",K12)</f>
        <v>4</v>
      </c>
      <c r="K12" s="10">
        <f t="shared" ref="K12:K25" si="4">IF(COUNT(B12:C12)=0,"-",IF(INT(LOG(C12))=LOG(C12),IF(INT((LOG(C12)-$D$8)*-1)-1&lt;0,0,INT((LOG(C12)-$D$8)*-1)-1),IF(INT((LOG(C12)-$D$8)*-1)&lt;0,0,INT((LOG(C12)-$D$8)*-1))))</f>
        <v>4</v>
      </c>
      <c r="L12" s="10">
        <f t="shared" ref="L12:L25" si="5">IF(COUNT(B12:C12)=0,"-",IFERROR(LEN(MID(H12,FIND(".",H12,1)-1,99))-2,0)+IFERROR(LEN(MID(H12,FIND(",",H12,1)-1,99))-2,0))</f>
        <v>4</v>
      </c>
      <c r="M12" s="10">
        <f t="shared" ref="M12:M25" si="6">IF(COUNT(B12:C12)=0,"-",IFERROR(LEN(MID(I12,FIND(".",I12,1)-1,99))-2,0)+IFERROR(LEN(MID(I12,FIND(",",I12,1)-1,99))-2,0))</f>
        <v>4</v>
      </c>
      <c r="N12" s="10">
        <f t="shared" ref="N12:N25" si="7">IF(COUNT(B12:C12)=0,"-",IF(OR(J12-L12=0,L12=0),H12,IF(J12-L12=1,H12&amp;0,IF(J12-L12=2,H12&amp;"00",IF(J12-L12=3,H12&amp;"000",IF(J12-L12=4,H12&amp;"0000",IF(J12-L12=5,H12&amp;"00000",IF(J12-L12=6,H12&amp;"000000",IF(J12-L12=7,H12&amp;"0000000",IF(J12-L12=8,H12&amp;"00000000",IF(J12-L12=9,H12&amp;"000000000",IF(J12-L12=10,H12&amp;"0000000000","Add more than ten zeros"))))))))))))</f>
        <v>2.35E-2</v>
      </c>
      <c r="O12" s="10">
        <f t="shared" ref="O12:O25" si="8">IF(COUNT(B12:C12)=0,"-",IF(K12-M12=0,I12,IF(K12-M12=1,I12&amp;0,IF(K12-M12=2,I12&amp;"00",IF(K12-M12=3,I12&amp;"000",IF(K12-M12=4,I12&amp;"0000",IF(K12-M12=5,I12&amp;"00000",IF(K12-M12=6,I12&amp;"000000",IF(K12-M12=7,I12&amp;"0000000",IF(K12-M12=8,I12&amp;"00000000",IF(K12-M12=9,I12&amp;"000000000",IF(K12-M12=10,I12&amp;"0000000000","Add more than ten zeros"))))))))))))</f>
        <v>6.7999999999999996E-3</v>
      </c>
      <c r="P12" s="10">
        <f t="shared" ref="P12:P25" si="9">IF(COUNT(B12:C12)=0,"-",IF(AND(J12=K12,K12=L12,L12=M12),H12,IF(AND(L12=0,J12&gt;0),H12&amp;IFERROR(IF(FIND(".",B12/10000000000,1)&lt;10000000000,".",","),",")&amp;(IF(J12-L12=1,"0",IF(J12-L12=2,"00",IF(J12-L12=3,"000",IF(J12-L12=4,"0000",IF(J12-L12=5,"00000","Add more zeros")))))),N12)))</f>
        <v>2.35E-2</v>
      </c>
      <c r="Q12" s="10">
        <f t="shared" ref="Q12:Q25" si="10">IF(COUNT(B12:C12)=0,"-",IF(AND(M12=0,K12&gt;0),I12&amp;IFERROR(IF(FIND(".",C12/10000000000,1)&lt;10000000000,".",","),",")&amp;IF(K12-M12=1,0,IF(K12-M12=2,0,IF(K12-M12=3,0,IF(K12-M12=4,0,IF(K12-M12=5,0,"Add more zeros"))))),O12))</f>
        <v>6.7999999999999996E-3</v>
      </c>
    </row>
    <row r="13" spans="2:17" x14ac:dyDescent="0.25">
      <c r="B13" s="11">
        <v>5.6788999999999996</v>
      </c>
      <c r="C13" s="11">
        <v>1.2345E-2</v>
      </c>
      <c r="D13" s="11" t="s">
        <v>1</v>
      </c>
      <c r="E13" s="15" t="str">
        <f t="shared" si="0"/>
        <v>(5.679 ± 0.012) mg/kg</v>
      </c>
      <c r="H13" s="8">
        <f t="shared" si="1"/>
        <v>5.6790000000000003</v>
      </c>
      <c r="I13" s="8">
        <f t="shared" si="2"/>
        <v>1.2E-2</v>
      </c>
      <c r="J13" s="10">
        <f t="shared" si="3"/>
        <v>3</v>
      </c>
      <c r="K13" s="10">
        <f t="shared" si="4"/>
        <v>3</v>
      </c>
      <c r="L13" s="10">
        <f t="shared" si="5"/>
        <v>3</v>
      </c>
      <c r="M13" s="10">
        <f t="shared" si="6"/>
        <v>3</v>
      </c>
      <c r="N13" s="10">
        <f t="shared" si="7"/>
        <v>5.6790000000000003</v>
      </c>
      <c r="O13" s="10">
        <f t="shared" si="8"/>
        <v>1.2E-2</v>
      </c>
      <c r="P13" s="10">
        <f t="shared" si="9"/>
        <v>5.6790000000000003</v>
      </c>
      <c r="Q13" s="10">
        <f t="shared" si="10"/>
        <v>1.2E-2</v>
      </c>
    </row>
    <row r="14" spans="2:17" x14ac:dyDescent="0.25">
      <c r="B14" s="11">
        <v>5.6779999999999999</v>
      </c>
      <c r="C14" s="11">
        <v>2.3450000000000001E-5</v>
      </c>
      <c r="D14" s="11" t="s">
        <v>1</v>
      </c>
      <c r="E14" s="15" t="str">
        <f t="shared" si="0"/>
        <v>(5.678000 ± 0.000023) mg/kg</v>
      </c>
      <c r="H14" s="8">
        <f t="shared" si="1"/>
        <v>5.6779999999999999</v>
      </c>
      <c r="I14" s="8">
        <f t="shared" si="2"/>
        <v>2.3E-5</v>
      </c>
      <c r="J14" s="10">
        <f t="shared" si="3"/>
        <v>6</v>
      </c>
      <c r="K14" s="10">
        <f t="shared" si="4"/>
        <v>6</v>
      </c>
      <c r="L14" s="10">
        <f t="shared" si="5"/>
        <v>3</v>
      </c>
      <c r="M14" s="10">
        <f t="shared" si="6"/>
        <v>6</v>
      </c>
      <c r="N14" s="10" t="str">
        <f t="shared" si="7"/>
        <v>5.678000</v>
      </c>
      <c r="O14" s="10">
        <f t="shared" si="8"/>
        <v>2.3E-5</v>
      </c>
      <c r="P14" s="10" t="str">
        <f t="shared" si="9"/>
        <v>5.678000</v>
      </c>
      <c r="Q14" s="10">
        <f t="shared" si="10"/>
        <v>2.3E-5</v>
      </c>
    </row>
    <row r="15" spans="2:17" x14ac:dyDescent="0.25">
      <c r="B15" s="11"/>
      <c r="C15" s="11"/>
      <c r="D15" s="11" t="s">
        <v>1</v>
      </c>
      <c r="E15" s="15" t="str">
        <f t="shared" si="0"/>
        <v>-</v>
      </c>
      <c r="H15" s="8" t="str">
        <f t="shared" si="1"/>
        <v>-</v>
      </c>
      <c r="I15" s="8" t="str">
        <f t="shared" si="2"/>
        <v>-</v>
      </c>
      <c r="J15" s="10" t="str">
        <f t="shared" si="3"/>
        <v>-</v>
      </c>
      <c r="K15" s="10" t="str">
        <f t="shared" si="4"/>
        <v>-</v>
      </c>
      <c r="L15" s="10" t="str">
        <f t="shared" si="5"/>
        <v>-</v>
      </c>
      <c r="M15" s="10" t="str">
        <f t="shared" si="6"/>
        <v>-</v>
      </c>
      <c r="N15" s="10" t="str">
        <f t="shared" si="7"/>
        <v>-</v>
      </c>
      <c r="O15" s="10" t="str">
        <f t="shared" si="8"/>
        <v>-</v>
      </c>
      <c r="P15" s="10" t="str">
        <f t="shared" si="9"/>
        <v>-</v>
      </c>
      <c r="Q15" s="10" t="str">
        <f t="shared" si="10"/>
        <v>-</v>
      </c>
    </row>
    <row r="16" spans="2:17" x14ac:dyDescent="0.25">
      <c r="B16" s="11"/>
      <c r="C16" s="11"/>
      <c r="D16" s="11" t="s">
        <v>1</v>
      </c>
      <c r="E16" s="15" t="str">
        <f t="shared" si="0"/>
        <v>-</v>
      </c>
      <c r="H16" s="8" t="str">
        <f t="shared" si="1"/>
        <v>-</v>
      </c>
      <c r="I16" s="8" t="str">
        <f t="shared" si="2"/>
        <v>-</v>
      </c>
      <c r="J16" s="10" t="str">
        <f t="shared" si="3"/>
        <v>-</v>
      </c>
      <c r="K16" s="10" t="str">
        <f t="shared" si="4"/>
        <v>-</v>
      </c>
      <c r="L16" s="10" t="str">
        <f t="shared" si="5"/>
        <v>-</v>
      </c>
      <c r="M16" s="10" t="str">
        <f t="shared" si="6"/>
        <v>-</v>
      </c>
      <c r="N16" s="10" t="str">
        <f t="shared" si="7"/>
        <v>-</v>
      </c>
      <c r="O16" s="10" t="str">
        <f t="shared" si="8"/>
        <v>-</v>
      </c>
      <c r="P16" s="10" t="str">
        <f t="shared" si="9"/>
        <v>-</v>
      </c>
      <c r="Q16" s="10" t="str">
        <f t="shared" si="10"/>
        <v>-</v>
      </c>
    </row>
    <row r="17" spans="2:17" x14ac:dyDescent="0.25">
      <c r="B17" s="11"/>
      <c r="C17" s="11"/>
      <c r="D17" s="11" t="s">
        <v>1</v>
      </c>
      <c r="E17" s="15" t="str">
        <f t="shared" si="0"/>
        <v>-</v>
      </c>
      <c r="H17" s="8" t="str">
        <f t="shared" si="1"/>
        <v>-</v>
      </c>
      <c r="I17" s="8" t="str">
        <f t="shared" si="2"/>
        <v>-</v>
      </c>
      <c r="J17" s="10" t="str">
        <f t="shared" si="3"/>
        <v>-</v>
      </c>
      <c r="K17" s="10" t="str">
        <f t="shared" si="4"/>
        <v>-</v>
      </c>
      <c r="L17" s="10" t="str">
        <f t="shared" si="5"/>
        <v>-</v>
      </c>
      <c r="M17" s="10" t="str">
        <f t="shared" si="6"/>
        <v>-</v>
      </c>
      <c r="N17" s="10" t="str">
        <f t="shared" si="7"/>
        <v>-</v>
      </c>
      <c r="O17" s="10" t="str">
        <f t="shared" si="8"/>
        <v>-</v>
      </c>
      <c r="P17" s="10" t="str">
        <f t="shared" si="9"/>
        <v>-</v>
      </c>
      <c r="Q17" s="10" t="str">
        <f t="shared" si="10"/>
        <v>-</v>
      </c>
    </row>
    <row r="18" spans="2:17" x14ac:dyDescent="0.25">
      <c r="B18" s="11"/>
      <c r="C18" s="11"/>
      <c r="D18" s="11" t="s">
        <v>1</v>
      </c>
      <c r="E18" s="15" t="str">
        <f t="shared" si="0"/>
        <v>-</v>
      </c>
      <c r="H18" s="8" t="str">
        <f t="shared" si="1"/>
        <v>-</v>
      </c>
      <c r="I18" s="8" t="str">
        <f t="shared" si="2"/>
        <v>-</v>
      </c>
      <c r="J18" s="10" t="str">
        <f t="shared" si="3"/>
        <v>-</v>
      </c>
      <c r="K18" s="10" t="str">
        <f t="shared" si="4"/>
        <v>-</v>
      </c>
      <c r="L18" s="10" t="str">
        <f t="shared" si="5"/>
        <v>-</v>
      </c>
      <c r="M18" s="10" t="str">
        <f t="shared" si="6"/>
        <v>-</v>
      </c>
      <c r="N18" s="10" t="str">
        <f t="shared" si="7"/>
        <v>-</v>
      </c>
      <c r="O18" s="10" t="str">
        <f t="shared" si="8"/>
        <v>-</v>
      </c>
      <c r="P18" s="10" t="str">
        <f t="shared" si="9"/>
        <v>-</v>
      </c>
      <c r="Q18" s="10" t="str">
        <f t="shared" si="10"/>
        <v>-</v>
      </c>
    </row>
    <row r="19" spans="2:17" x14ac:dyDescent="0.25">
      <c r="B19" s="11"/>
      <c r="C19" s="11"/>
      <c r="D19" s="11" t="s">
        <v>1</v>
      </c>
      <c r="E19" s="15" t="str">
        <f t="shared" si="0"/>
        <v>-</v>
      </c>
      <c r="H19" s="8" t="str">
        <f t="shared" si="1"/>
        <v>-</v>
      </c>
      <c r="I19" s="8" t="str">
        <f t="shared" si="2"/>
        <v>-</v>
      </c>
      <c r="J19" s="10" t="str">
        <f t="shared" si="3"/>
        <v>-</v>
      </c>
      <c r="K19" s="10" t="str">
        <f t="shared" si="4"/>
        <v>-</v>
      </c>
      <c r="L19" s="10" t="str">
        <f t="shared" si="5"/>
        <v>-</v>
      </c>
      <c r="M19" s="10" t="str">
        <f t="shared" si="6"/>
        <v>-</v>
      </c>
      <c r="N19" s="10" t="str">
        <f t="shared" si="7"/>
        <v>-</v>
      </c>
      <c r="O19" s="10" t="str">
        <f t="shared" si="8"/>
        <v>-</v>
      </c>
      <c r="P19" s="10" t="str">
        <f t="shared" si="9"/>
        <v>-</v>
      </c>
      <c r="Q19" s="10" t="str">
        <f t="shared" si="10"/>
        <v>-</v>
      </c>
    </row>
    <row r="20" spans="2:17" x14ac:dyDescent="0.25">
      <c r="B20" s="11"/>
      <c r="C20" s="11"/>
      <c r="D20" s="11" t="s">
        <v>1</v>
      </c>
      <c r="E20" s="15" t="str">
        <f t="shared" si="0"/>
        <v>-</v>
      </c>
      <c r="H20" s="8" t="str">
        <f t="shared" si="1"/>
        <v>-</v>
      </c>
      <c r="I20" s="8" t="str">
        <f t="shared" si="2"/>
        <v>-</v>
      </c>
      <c r="J20" s="10" t="str">
        <f t="shared" si="3"/>
        <v>-</v>
      </c>
      <c r="K20" s="10" t="str">
        <f t="shared" si="4"/>
        <v>-</v>
      </c>
      <c r="L20" s="10" t="str">
        <f t="shared" si="5"/>
        <v>-</v>
      </c>
      <c r="M20" s="10" t="str">
        <f t="shared" si="6"/>
        <v>-</v>
      </c>
      <c r="N20" s="10" t="str">
        <f t="shared" si="7"/>
        <v>-</v>
      </c>
      <c r="O20" s="10" t="str">
        <f t="shared" si="8"/>
        <v>-</v>
      </c>
      <c r="P20" s="10" t="str">
        <f t="shared" si="9"/>
        <v>-</v>
      </c>
      <c r="Q20" s="10" t="str">
        <f t="shared" si="10"/>
        <v>-</v>
      </c>
    </row>
    <row r="21" spans="2:17" x14ac:dyDescent="0.25">
      <c r="B21" s="11"/>
      <c r="C21" s="11"/>
      <c r="D21" s="11" t="s">
        <v>1</v>
      </c>
      <c r="E21" s="15" t="str">
        <f t="shared" si="0"/>
        <v>-</v>
      </c>
      <c r="H21" s="8" t="str">
        <f t="shared" si="1"/>
        <v>-</v>
      </c>
      <c r="I21" s="8" t="str">
        <f t="shared" si="2"/>
        <v>-</v>
      </c>
      <c r="J21" s="10" t="str">
        <f t="shared" si="3"/>
        <v>-</v>
      </c>
      <c r="K21" s="10" t="str">
        <f t="shared" si="4"/>
        <v>-</v>
      </c>
      <c r="L21" s="10" t="str">
        <f t="shared" si="5"/>
        <v>-</v>
      </c>
      <c r="M21" s="10" t="str">
        <f t="shared" si="6"/>
        <v>-</v>
      </c>
      <c r="N21" s="10" t="str">
        <f t="shared" si="7"/>
        <v>-</v>
      </c>
      <c r="O21" s="10" t="str">
        <f t="shared" si="8"/>
        <v>-</v>
      </c>
      <c r="P21" s="10" t="str">
        <f t="shared" si="9"/>
        <v>-</v>
      </c>
      <c r="Q21" s="10" t="str">
        <f t="shared" si="10"/>
        <v>-</v>
      </c>
    </row>
    <row r="22" spans="2:17" x14ac:dyDescent="0.25">
      <c r="B22" s="11"/>
      <c r="C22" s="11"/>
      <c r="D22" s="11" t="s">
        <v>1</v>
      </c>
      <c r="E22" s="15" t="str">
        <f t="shared" si="0"/>
        <v>-</v>
      </c>
      <c r="H22" s="8" t="str">
        <f t="shared" si="1"/>
        <v>-</v>
      </c>
      <c r="I22" s="8" t="str">
        <f t="shared" si="2"/>
        <v>-</v>
      </c>
      <c r="J22" s="10" t="str">
        <f t="shared" si="3"/>
        <v>-</v>
      </c>
      <c r="K22" s="10" t="str">
        <f t="shared" si="4"/>
        <v>-</v>
      </c>
      <c r="L22" s="10" t="str">
        <f t="shared" si="5"/>
        <v>-</v>
      </c>
      <c r="M22" s="10" t="str">
        <f t="shared" si="6"/>
        <v>-</v>
      </c>
      <c r="N22" s="10" t="str">
        <f t="shared" si="7"/>
        <v>-</v>
      </c>
      <c r="O22" s="10" t="str">
        <f t="shared" si="8"/>
        <v>-</v>
      </c>
      <c r="P22" s="10" t="str">
        <f t="shared" si="9"/>
        <v>-</v>
      </c>
      <c r="Q22" s="10" t="str">
        <f t="shared" si="10"/>
        <v>-</v>
      </c>
    </row>
    <row r="23" spans="2:17" x14ac:dyDescent="0.25">
      <c r="B23" s="11"/>
      <c r="C23" s="11"/>
      <c r="D23" s="11" t="s">
        <v>1</v>
      </c>
      <c r="E23" s="15" t="str">
        <f t="shared" si="0"/>
        <v>-</v>
      </c>
      <c r="H23" s="8" t="str">
        <f t="shared" si="1"/>
        <v>-</v>
      </c>
      <c r="I23" s="8" t="str">
        <f t="shared" si="2"/>
        <v>-</v>
      </c>
      <c r="J23" s="10" t="str">
        <f t="shared" si="3"/>
        <v>-</v>
      </c>
      <c r="K23" s="10" t="str">
        <f t="shared" si="4"/>
        <v>-</v>
      </c>
      <c r="L23" s="10" t="str">
        <f t="shared" si="5"/>
        <v>-</v>
      </c>
      <c r="M23" s="10" t="str">
        <f t="shared" si="6"/>
        <v>-</v>
      </c>
      <c r="N23" s="10" t="str">
        <f t="shared" si="7"/>
        <v>-</v>
      </c>
      <c r="O23" s="10" t="str">
        <f t="shared" si="8"/>
        <v>-</v>
      </c>
      <c r="P23" s="10" t="str">
        <f t="shared" si="9"/>
        <v>-</v>
      </c>
      <c r="Q23" s="10" t="str">
        <f t="shared" si="10"/>
        <v>-</v>
      </c>
    </row>
    <row r="24" spans="2:17" x14ac:dyDescent="0.25">
      <c r="B24" s="11"/>
      <c r="C24" s="11"/>
      <c r="D24" s="11" t="s">
        <v>1</v>
      </c>
      <c r="E24" s="15" t="str">
        <f t="shared" si="0"/>
        <v>-</v>
      </c>
      <c r="H24" s="8" t="str">
        <f t="shared" si="1"/>
        <v>-</v>
      </c>
      <c r="I24" s="8" t="str">
        <f t="shared" si="2"/>
        <v>-</v>
      </c>
      <c r="J24" s="10" t="str">
        <f t="shared" si="3"/>
        <v>-</v>
      </c>
      <c r="K24" s="10" t="str">
        <f t="shared" si="4"/>
        <v>-</v>
      </c>
      <c r="L24" s="10" t="str">
        <f t="shared" si="5"/>
        <v>-</v>
      </c>
      <c r="M24" s="10" t="str">
        <f t="shared" si="6"/>
        <v>-</v>
      </c>
      <c r="N24" s="10" t="str">
        <f t="shared" si="7"/>
        <v>-</v>
      </c>
      <c r="O24" s="10" t="str">
        <f t="shared" si="8"/>
        <v>-</v>
      </c>
      <c r="P24" s="10" t="str">
        <f t="shared" si="9"/>
        <v>-</v>
      </c>
      <c r="Q24" s="10" t="str">
        <f t="shared" si="10"/>
        <v>-</v>
      </c>
    </row>
    <row r="25" spans="2:17" x14ac:dyDescent="0.25">
      <c r="B25" s="11"/>
      <c r="C25" s="11"/>
      <c r="D25" s="11" t="s">
        <v>1</v>
      </c>
      <c r="E25" s="15" t="str">
        <f t="shared" si="0"/>
        <v>-</v>
      </c>
      <c r="H25" s="8" t="str">
        <f t="shared" si="1"/>
        <v>-</v>
      </c>
      <c r="I25" s="8" t="str">
        <f t="shared" si="2"/>
        <v>-</v>
      </c>
      <c r="J25" s="10" t="str">
        <f t="shared" si="3"/>
        <v>-</v>
      </c>
      <c r="K25" s="10" t="str">
        <f t="shared" si="4"/>
        <v>-</v>
      </c>
      <c r="L25" s="10" t="str">
        <f t="shared" si="5"/>
        <v>-</v>
      </c>
      <c r="M25" s="10" t="str">
        <f t="shared" si="6"/>
        <v>-</v>
      </c>
      <c r="N25" s="10" t="str">
        <f t="shared" si="7"/>
        <v>-</v>
      </c>
      <c r="O25" s="10" t="str">
        <f t="shared" si="8"/>
        <v>-</v>
      </c>
      <c r="P25" s="10" t="str">
        <f t="shared" si="9"/>
        <v>-</v>
      </c>
      <c r="Q25" s="10" t="str">
        <f t="shared" si="10"/>
        <v>-</v>
      </c>
    </row>
    <row r="26" spans="2:17" x14ac:dyDescent="0.25">
      <c r="B26" s="1" t="s">
        <v>21</v>
      </c>
    </row>
  </sheetData>
  <sheetProtection sheet="1" objects="1" scenarios="1"/>
  <mergeCells count="5">
    <mergeCell ref="H9:I9"/>
    <mergeCell ref="J9:K9"/>
    <mergeCell ref="L9:M9"/>
    <mergeCell ref="N9:O9"/>
    <mergeCell ref="P9:Q9"/>
  </mergeCells>
  <dataValidations count="1">
    <dataValidation type="list" allowBlank="1" showInputMessage="1" showErrorMessage="1" sqref="D8" xr:uid="{6F1F81C7-85D9-4AC8-A9A4-F675F75D5CAD}">
      <formula1>"1,2,3"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SigFigures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rjsilva</dc:creator>
  <cp:lastModifiedBy>Ricardo Silva</cp:lastModifiedBy>
  <dcterms:created xsi:type="dcterms:W3CDTF">2019-09-20T16:53:23Z</dcterms:created>
  <dcterms:modified xsi:type="dcterms:W3CDTF">2019-09-21T17:16:52Z</dcterms:modified>
</cp:coreProperties>
</file>